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prince\Desktop\Watchtool\CORRA collateral\"/>
    </mc:Choice>
  </mc:AlternateContent>
  <bookViews>
    <workbookView xWindow="0" yWindow="0" windowWidth="28800" windowHeight="10350"/>
  </bookViews>
  <sheets>
    <sheet name="3MCORRA_JUNE2020" sheetId="14" r:id="rId1"/>
    <sheet name="valeur de CORRA" sheetId="15" r:id="rId2"/>
  </sheets>
  <definedNames>
    <definedName name="_xlnm._FilterDatabase" localSheetId="0" hidden="1">'3MCORRA_JUNE2020'!#REF!</definedName>
    <definedName name="_xlnm._FilterDatabase" localSheetId="1" hidden="1">'valeur de CORRA'!$A$3:$B$3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5" i="14" l="1"/>
  <c r="B64" i="14" l="1"/>
  <c r="B63" i="14"/>
  <c r="B62" i="14"/>
  <c r="B61" i="14"/>
  <c r="B60" i="14"/>
  <c r="D65" i="14"/>
  <c r="B5" i="14" l="1"/>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4" i="14"/>
  <c r="B3" i="14"/>
  <c r="D59" i="14" l="1"/>
  <c r="C62" i="14" l="1"/>
  <c r="D6" i="14"/>
  <c r="D5" i="14"/>
  <c r="D4" i="14"/>
  <c r="D30" i="14"/>
  <c r="D31" i="14"/>
  <c r="D32" i="14"/>
  <c r="D33" i="14"/>
  <c r="D34" i="14"/>
  <c r="D35" i="14"/>
  <c r="D36" i="14"/>
  <c r="D37" i="14"/>
  <c r="D12" i="14"/>
  <c r="D10" i="14"/>
  <c r="D11" i="14"/>
  <c r="D13" i="14"/>
  <c r="D14" i="14"/>
  <c r="D15" i="14"/>
  <c r="D16" i="14"/>
  <c r="D17" i="14"/>
  <c r="D18" i="14"/>
  <c r="D60" i="14"/>
  <c r="D61" i="14"/>
  <c r="D62" i="14"/>
  <c r="D63" i="14"/>
  <c r="C64" i="14"/>
  <c r="E64" i="14" s="1"/>
  <c r="C63" i="14"/>
  <c r="C61" i="14"/>
  <c r="C60" i="14"/>
  <c r="C59" i="14"/>
  <c r="D58" i="14"/>
  <c r="C58" i="14"/>
  <c r="D57" i="14"/>
  <c r="C57" i="14"/>
  <c r="D56" i="14"/>
  <c r="C56" i="14"/>
  <c r="D55" i="14"/>
  <c r="C55" i="14"/>
  <c r="D54" i="14"/>
  <c r="C54" i="14"/>
  <c r="D53" i="14"/>
  <c r="C53" i="14"/>
  <c r="D52" i="14"/>
  <c r="C52" i="14"/>
  <c r="D51" i="14"/>
  <c r="C51" i="14"/>
  <c r="D50" i="14"/>
  <c r="C50" i="14"/>
  <c r="D49" i="14"/>
  <c r="C49" i="14"/>
  <c r="D48" i="14"/>
  <c r="C48" i="14"/>
  <c r="D47" i="14"/>
  <c r="C47" i="14"/>
  <c r="D46" i="14"/>
  <c r="C46" i="14"/>
  <c r="D45" i="14"/>
  <c r="C45" i="14"/>
  <c r="D44" i="14"/>
  <c r="C44" i="14"/>
  <c r="D43" i="14"/>
  <c r="C43" i="14"/>
  <c r="D42" i="14"/>
  <c r="C42" i="14"/>
  <c r="D41" i="14"/>
  <c r="C41" i="14"/>
  <c r="D40" i="14"/>
  <c r="C40" i="14"/>
  <c r="D39" i="14"/>
  <c r="C39" i="14"/>
  <c r="D38" i="14"/>
  <c r="C38" i="14"/>
  <c r="C37" i="14"/>
  <c r="C36" i="14"/>
  <c r="C35" i="14"/>
  <c r="C34" i="14"/>
  <c r="C33" i="14"/>
  <c r="C32" i="14"/>
  <c r="C31" i="14"/>
  <c r="C30" i="14"/>
  <c r="D29" i="14"/>
  <c r="C29" i="14"/>
  <c r="D28" i="14"/>
  <c r="C28" i="14"/>
  <c r="D27" i="14"/>
  <c r="C27" i="14"/>
  <c r="D26" i="14"/>
  <c r="C26" i="14"/>
  <c r="D25" i="14"/>
  <c r="C25" i="14"/>
  <c r="D24" i="14"/>
  <c r="C24" i="14"/>
  <c r="D23" i="14"/>
  <c r="C23" i="14"/>
  <c r="D22" i="14"/>
  <c r="C22" i="14"/>
  <c r="D21" i="14"/>
  <c r="C21" i="14"/>
  <c r="D20" i="14"/>
  <c r="C20" i="14"/>
  <c r="D19" i="14"/>
  <c r="C19" i="14"/>
  <c r="C18" i="14"/>
  <c r="C17" i="14"/>
  <c r="C16" i="14"/>
  <c r="C15" i="14"/>
  <c r="C14" i="14"/>
  <c r="C13" i="14"/>
  <c r="C12" i="14"/>
  <c r="C11" i="14"/>
  <c r="C10" i="14"/>
  <c r="D9" i="14"/>
  <c r="C9" i="14"/>
  <c r="D8" i="14"/>
  <c r="C8" i="14"/>
  <c r="D7" i="14"/>
  <c r="C7" i="14"/>
  <c r="C6" i="14"/>
  <c r="C5" i="14"/>
  <c r="C4" i="14"/>
  <c r="C3" i="14"/>
  <c r="E3" i="14" s="1"/>
  <c r="F3" i="14" s="1"/>
  <c r="E16" i="14" l="1"/>
  <c r="E7" i="14"/>
  <c r="E9" i="14"/>
  <c r="E37" i="14"/>
  <c r="E33" i="14"/>
  <c r="E11" i="14"/>
  <c r="E36" i="14"/>
  <c r="E32" i="14"/>
  <c r="E20" i="14"/>
  <c r="E24" i="14"/>
  <c r="E28" i="14"/>
  <c r="E38" i="14"/>
  <c r="E54" i="14"/>
  <c r="E17" i="14"/>
  <c r="E22" i="14"/>
  <c r="E26" i="14"/>
  <c r="E40" i="14"/>
  <c r="E42" i="14"/>
  <c r="E44" i="14"/>
  <c r="E46" i="14"/>
  <c r="E48" i="14"/>
  <c r="E50" i="14"/>
  <c r="E52" i="14"/>
  <c r="E56" i="14"/>
  <c r="E58" i="14"/>
  <c r="E15" i="14"/>
  <c r="E35" i="14"/>
  <c r="E31" i="14"/>
  <c r="E19" i="14"/>
  <c r="E21" i="14"/>
  <c r="E23" i="14"/>
  <c r="E25" i="14"/>
  <c r="E27" i="14"/>
  <c r="E29" i="14"/>
  <c r="E39" i="14"/>
  <c r="E41" i="14"/>
  <c r="E43" i="14"/>
  <c r="E45" i="14"/>
  <c r="E47" i="14"/>
  <c r="E49" i="14"/>
  <c r="E51" i="14"/>
  <c r="E53" i="14"/>
  <c r="E55" i="14"/>
  <c r="E57" i="14"/>
  <c r="E18" i="14"/>
  <c r="E34" i="14"/>
  <c r="E30" i="14"/>
  <c r="E8" i="14"/>
  <c r="E10" i="14"/>
  <c r="E6" i="14"/>
  <c r="E13" i="14"/>
  <c r="E4" i="14"/>
  <c r="F4" i="14" s="1"/>
  <c r="E5" i="14"/>
  <c r="E14" i="14"/>
  <c r="E12" i="14"/>
  <c r="E63" i="14"/>
  <c r="E59" i="14"/>
  <c r="E60" i="14"/>
  <c r="E61" i="14"/>
  <c r="E62" i="14"/>
  <c r="F5" i="14" l="1"/>
  <c r="F6" i="14" s="1"/>
  <c r="F7" i="14" s="1"/>
  <c r="F8" i="14" s="1"/>
  <c r="F9" i="14" s="1"/>
  <c r="F10" i="14" s="1"/>
  <c r="F11" i="14" s="1"/>
  <c r="F12" i="14" s="1"/>
  <c r="F13" i="14" s="1"/>
  <c r="F14" i="14" s="1"/>
  <c r="F15" i="14"/>
  <c r="F16" i="14" s="1"/>
  <c r="F17" i="14" s="1"/>
  <c r="F18" i="14" s="1"/>
  <c r="F19" i="14" s="1"/>
  <c r="F20" i="14" s="1"/>
  <c r="F21" i="14" s="1"/>
  <c r="F22" i="14" s="1"/>
  <c r="F23" i="14" s="1"/>
  <c r="F24" i="14" s="1"/>
  <c r="F25" i="14" s="1"/>
  <c r="F26" i="14" s="1"/>
  <c r="F27" i="14" s="1"/>
  <c r="F28" i="14" s="1"/>
  <c r="F29" i="14" s="1"/>
  <c r="F30" i="14" s="1"/>
  <c r="F31" i="14" s="1"/>
  <c r="F32" i="14" s="1"/>
  <c r="F33" i="14" s="1"/>
  <c r="F34" i="14" s="1"/>
  <c r="F35" i="14" s="1"/>
  <c r="F36" i="14" s="1"/>
  <c r="F37" i="14" s="1"/>
  <c r="F38" i="14" s="1"/>
  <c r="F39" i="14" s="1"/>
  <c r="F40" i="14" s="1"/>
  <c r="F41" i="14" s="1"/>
  <c r="F42" i="14" s="1"/>
  <c r="F43" i="14" s="1"/>
  <c r="F44" i="14" s="1"/>
  <c r="F45" i="14" s="1"/>
  <c r="F46" i="14" s="1"/>
  <c r="F47" i="14" s="1"/>
  <c r="F48" i="14" s="1"/>
  <c r="F49" i="14" s="1"/>
  <c r="F50" i="14" s="1"/>
  <c r="F51" i="14" s="1"/>
  <c r="F52" i="14" s="1"/>
  <c r="F53" i="14" s="1"/>
  <c r="F54" i="14" s="1"/>
  <c r="F55" i="14" s="1"/>
  <c r="F56" i="14" s="1"/>
  <c r="F57" i="14" s="1"/>
  <c r="F58" i="14" s="1"/>
  <c r="F59" i="14" s="1"/>
  <c r="F60" i="14" s="1"/>
  <c r="F61" i="14" s="1"/>
  <c r="F62" i="14" s="1"/>
  <c r="F63" i="14" s="1"/>
  <c r="F64" i="14" s="1"/>
  <c r="F66" i="14" l="1"/>
</calcChain>
</file>

<file path=xl/sharedStrings.xml><?xml version="1.0" encoding="utf-8"?>
<sst xmlns="http://schemas.openxmlformats.org/spreadsheetml/2006/main" count="20" uniqueCount="17">
  <si>
    <t>Date</t>
  </si>
  <si>
    <t>CORRA (%)</t>
  </si>
  <si>
    <t>Canadian Overnight Repo Rate Average (CORRA) (%)</t>
  </si>
  <si>
    <t xml:space="preserve"> Bank holiday</t>
  </si>
  <si>
    <t>Contrat à terme de trois mois sur le taux CORRA - Juin 2020</t>
  </si>
  <si>
    <t>CORRA (décimale)</t>
  </si>
  <si>
    <t>Jours accumulés</t>
  </si>
  <si>
    <t>Facteur quotidien
(1+(CORRA*Jours accumulés)/365)</t>
  </si>
  <si>
    <t>Composition cumulative</t>
  </si>
  <si>
    <t>Nombre de jours</t>
  </si>
  <si>
    <t>Taux ("R") du trimestre de référence</t>
  </si>
  <si>
    <t>Prix de règlement final (100 - R):</t>
  </si>
  <si>
    <r>
      <rPr>
        <b/>
        <sz val="10"/>
        <rFont val="Arial"/>
        <family val="2"/>
      </rPr>
      <t xml:space="preserve">Prix de règlement final:
</t>
    </r>
    <r>
      <rPr>
        <sz val="10"/>
        <rFont val="Arial"/>
        <family val="2"/>
      </rPr>
      <t>Pour un contrat pour un mois de livraison donné, le prix de règlement final s’établit à</t>
    </r>
    <r>
      <rPr>
        <b/>
        <sz val="10"/>
        <rFont val="Arial"/>
        <family val="2"/>
      </rPr>
      <t xml:space="preserve"> 100 – le taux CORRA composé quotidiennement au cours du trimestre de référence.</t>
    </r>
    <r>
      <rPr>
        <sz val="10"/>
        <rFont val="Arial"/>
        <family val="2"/>
      </rPr>
      <t xml:space="preserve">
Les taux appliqués les jours de fin de semaine et les jours fériés sont considérés comme étant les taux applicables le jour ouvrable précédent pour lequel un taux a été rapporté. Par exemple, le taux du vendredi est utilisé pour les taux du samedi et du dimanche. Les jours fériés sont déterminés en fonction du calendrier de jours fériés des banques canadiennes (Toronto).  La valeur de R est arrondie au dixième de point de base le plus près (0.001 points d'indice). Si une fraction décimale se termine à 0.0005 ou plus, la valeur R doit être arrondie à la hausse*. Le prix de règlement final est déterminé le premier jour ouvrable suivant le dernier jour de négociation.
*La valeur de R sera arrondie au centième de point de base le plus près (0.0001) lorsque l'unité minimale de fluctuation des prix du mois d'échéance trimestrielle le plus rapproché sera de 0,0025 = 12,50 $ CA . Dans ce cas, une fraction décimale se terminant par 0.00005 ou plus sera arrondie à la hausse.  La Bourse s’attend à effectuer ce changement au cours des prochains mois.</t>
    </r>
  </si>
  <si>
    <t>Le projet décrit dans ce document vous est communiqué uniquement à titre informatif. Aucun de ces éléments ne doit être considéré comme étant la version définitive retenue par Bourse de Montréal Inc. (la « Bourse » ou « MX ») et la Corporation canadienne de compensation de produits dérivés (la « CDCC »). Les énoncés formulés et les idées ou concepts exposés ou expliqués dans ce document peuvent être modifiés à tout moment, à la discrétion de la Bourse ou de la CDCC. Veuillez noter que le projet doit également être approuvé par le conseil d’administration de la Bourse, par le conseil d’administration de la CDCC et par l’ensemble des autorités gouvernementales et organismes de réglementation dont relèvent la Bourse ou la CDCC. Le contenu du présent document n’a pas préséance sur les règles de la Bourse, ni sur celles de la CDCC, ni sur toute autre réglementation applicable.</t>
  </si>
  <si>
    <t>Fin du trimestre de référence (mardi avant le mercredi IMM de Septembre 2020)</t>
  </si>
  <si>
    <t>Début du trimestre de référence (mercredi IMM de juin 2020)</t>
  </si>
  <si>
    <t xml:space="preserve">Source: Bank du Canada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</si>
</sst>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 #,##0.00_)\ &quot;$&quot;_ ;_ * \(#,##0.00\)\ &quot;$&quot;_ ;_ * &quot;-&quot;??_)\ &quot;$&quot;_ ;_ @_ "/>
    <numFmt numFmtId="164" formatCode="0.0000"/>
    <numFmt numFmtId="165" formatCode="0.00000000"/>
    <numFmt numFmtId="166" formatCode="0.000"/>
    <numFmt numFmtId="167" formatCode="_ * #,##0_)\ &quot;$&quot;_ ;_ * \(#,##0\)\ &quot;$&quot;_ ;_ * &quot;-&quot;??_)\ &quot;$&quot;_ ;_ @_ "/>
  </numFmts>
  <fonts count="6" x14ac:knownFonts="1">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b/>
      <sz val="10"/>
      <name val="Arial"/>
      <family val="2"/>
    </font>
    <font>
      <b/>
      <sz val="12"/>
      <color rgb="FF0FE1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2" fillId="0" borderId="0"/>
    <xf numFmtId="9" fontId="3" fillId="0" borderId="0" applyFont="0" applyFill="0" applyBorder="0" applyAlignment="0" applyProtection="0"/>
    <xf numFmtId="44" fontId="3" fillId="0" borderId="0" applyFont="0" applyFill="0" applyBorder="0" applyAlignment="0" applyProtection="0"/>
  </cellStyleXfs>
  <cellXfs count="34">
    <xf numFmtId="0" fontId="0" fillId="0" borderId="0" xfId="0"/>
    <xf numFmtId="0" fontId="0" fillId="0" borderId="0" xfId="0" applyAlignment="1">
      <alignment horizontal="center"/>
    </xf>
    <xf numFmtId="0" fontId="1" fillId="2" borderId="3" xfId="0" applyFont="1" applyFill="1"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2" xfId="0" applyBorder="1" applyAlignment="1">
      <alignment horizontal="center" vertical="center"/>
    </xf>
    <xf numFmtId="165" fontId="0" fillId="0" borderId="13" xfId="0" applyNumberFormat="1" applyFill="1" applyBorder="1" applyAlignment="1">
      <alignment horizontal="center" vertical="center"/>
    </xf>
    <xf numFmtId="14" fontId="0" fillId="0" borderId="8" xfId="0" applyNumberFormat="1" applyBorder="1" applyAlignment="1">
      <alignment horizontal="center"/>
    </xf>
    <xf numFmtId="165" fontId="0" fillId="0" borderId="2" xfId="0" applyNumberFormat="1" applyFill="1" applyBorder="1" applyAlignment="1">
      <alignment horizontal="center" vertical="center"/>
    </xf>
    <xf numFmtId="0" fontId="0" fillId="0" borderId="15" xfId="0" applyBorder="1" applyAlignment="1">
      <alignment horizontal="center" vertical="center"/>
    </xf>
    <xf numFmtId="165" fontId="0" fillId="0" borderId="16" xfId="0" applyNumberFormat="1" applyFill="1" applyBorder="1" applyAlignment="1">
      <alignment horizontal="center" vertical="center"/>
    </xf>
    <xf numFmtId="164" fontId="1" fillId="2" borderId="3" xfId="0" applyNumberFormat="1" applyFont="1" applyFill="1" applyBorder="1" applyAlignment="1">
      <alignment horizontal="right"/>
    </xf>
    <xf numFmtId="0" fontId="1" fillId="2" borderId="4" xfId="0" applyFont="1" applyFill="1" applyBorder="1" applyAlignment="1">
      <alignment horizontal="right"/>
    </xf>
    <xf numFmtId="14" fontId="0" fillId="0" borderId="14" xfId="0" applyNumberFormat="1" applyBorder="1" applyAlignment="1">
      <alignment horizontal="center"/>
    </xf>
    <xf numFmtId="0" fontId="0" fillId="0" borderId="15" xfId="0" applyBorder="1" applyAlignment="1">
      <alignment horizontal="center"/>
    </xf>
    <xf numFmtId="0" fontId="0" fillId="0" borderId="0" xfId="0" applyAlignment="1">
      <alignment horizontal="left" vertical="center" wrapText="1"/>
    </xf>
    <xf numFmtId="10" fontId="2" fillId="0" borderId="0" xfId="2" applyNumberFormat="1" applyFont="1" applyAlignment="1">
      <alignment vertical="top" wrapText="1"/>
    </xf>
    <xf numFmtId="0" fontId="2" fillId="0" borderId="0" xfId="0" applyFont="1" applyAlignment="1">
      <alignment vertical="top" wrapText="1"/>
    </xf>
    <xf numFmtId="166" fontId="1" fillId="2" borderId="1" xfId="0" applyNumberFormat="1" applyFont="1" applyFill="1" applyBorder="1" applyAlignment="1">
      <alignment horizontal="center"/>
    </xf>
    <xf numFmtId="10" fontId="2" fillId="0" borderId="0" xfId="2" applyNumberFormat="1" applyFont="1" applyAlignment="1">
      <alignment horizontal="left" vertical="top" wrapText="1"/>
    </xf>
    <xf numFmtId="167" fontId="0" fillId="0" borderId="0" xfId="3" applyNumberFormat="1" applyFont="1"/>
    <xf numFmtId="14" fontId="0" fillId="0" borderId="0" xfId="0" applyNumberFormat="1" applyAlignment="1">
      <alignment horizontal="center"/>
    </xf>
    <xf numFmtId="14" fontId="0" fillId="0" borderId="11" xfId="0" applyNumberFormat="1" applyBorder="1" applyAlignment="1">
      <alignment horizontal="center"/>
    </xf>
    <xf numFmtId="166" fontId="1" fillId="2" borderId="3" xfId="0" applyNumberFormat="1" applyFont="1" applyFill="1" applyBorder="1" applyAlignment="1">
      <alignment horizontal="center"/>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5" fillId="3" borderId="5"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1" fillId="2" borderId="9" xfId="0" applyFont="1" applyFill="1" applyBorder="1" applyAlignment="1">
      <alignment horizontal="right"/>
    </xf>
    <xf numFmtId="0" fontId="1" fillId="2" borderId="10" xfId="0" applyFont="1" applyFill="1" applyBorder="1" applyAlignment="1">
      <alignment horizontal="right"/>
    </xf>
    <xf numFmtId="10" fontId="2" fillId="0" borderId="0" xfId="2" applyNumberFormat="1" applyFont="1" applyAlignment="1">
      <alignment horizontal="left" vertical="top" wrapText="1"/>
    </xf>
    <xf numFmtId="0" fontId="2" fillId="0" borderId="0" xfId="0" applyFont="1" applyAlignment="1">
      <alignment horizontal="left" vertical="top" wrapText="1"/>
    </xf>
  </cellXfs>
  <cellStyles count="4">
    <cellStyle name="Currency" xfId="3" builtinId="4"/>
    <cellStyle name="Normal" xfId="0" builtinId="0"/>
    <cellStyle name="Normal 2" xfId="1"/>
    <cellStyle name="Percent" xfId="2" builtinId="5"/>
  </cellStyles>
  <dxfs count="0"/>
  <tableStyles count="0" defaultTableStyle="TableStyleMedium2" defaultPivotStyle="PivotStyleLight16"/>
  <colors>
    <mruColors>
      <color rgb="FF0FE1E1"/>
      <color rgb="FF15C8DB"/>
      <color rgb="FF07E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showGridLines="0" tabSelected="1" zoomScale="115" zoomScaleNormal="115" workbookViewId="0">
      <selection activeCell="F66" sqref="F66"/>
    </sheetView>
  </sheetViews>
  <sheetFormatPr defaultRowHeight="15" x14ac:dyDescent="0.25"/>
  <cols>
    <col min="1" max="1" width="16.7109375" customWidth="1"/>
    <col min="2" max="3" width="18" customWidth="1"/>
    <col min="4" max="4" width="12.85546875" customWidth="1"/>
    <col min="5" max="5" width="34.28515625" customWidth="1"/>
    <col min="6" max="6" width="27.42578125" bestFit="1" customWidth="1"/>
    <col min="7" max="7" width="73" customWidth="1"/>
  </cols>
  <sheetData>
    <row r="1" spans="1:7" ht="16.5" thickBot="1" x14ac:dyDescent="0.3">
      <c r="A1" s="27" t="s">
        <v>4</v>
      </c>
      <c r="B1" s="28"/>
      <c r="C1" s="28"/>
      <c r="D1" s="28"/>
      <c r="E1" s="28"/>
      <c r="F1" s="29"/>
    </row>
    <row r="2" spans="1:7" ht="30.75" thickBot="1" x14ac:dyDescent="0.3">
      <c r="A2" s="24" t="s">
        <v>0</v>
      </c>
      <c r="B2" s="25" t="s">
        <v>1</v>
      </c>
      <c r="C2" s="25" t="s">
        <v>5</v>
      </c>
      <c r="D2" s="25" t="s">
        <v>6</v>
      </c>
      <c r="E2" s="25" t="s">
        <v>7</v>
      </c>
      <c r="F2" s="26" t="s">
        <v>8</v>
      </c>
      <c r="G2" s="1"/>
    </row>
    <row r="3" spans="1:7" x14ac:dyDescent="0.25">
      <c r="A3" s="22">
        <v>43999</v>
      </c>
      <c r="B3" s="5">
        <f>VLOOKUP(A3,'valeur de CORRA'!$A$4:$B$68,2,0)</f>
        <v>0.24</v>
      </c>
      <c r="C3" s="5">
        <f>B3/100</f>
        <v>2.3999999999999998E-3</v>
      </c>
      <c r="D3" s="5">
        <v>1</v>
      </c>
      <c r="E3" s="5">
        <f>(1+(C3*D3)/365)</f>
        <v>1.0000065753424658</v>
      </c>
      <c r="F3" s="6">
        <f>E3</f>
        <v>1.0000065753424658</v>
      </c>
      <c r="G3" s="15" t="s">
        <v>15</v>
      </c>
    </row>
    <row r="4" spans="1:7" x14ac:dyDescent="0.25">
      <c r="A4" s="7">
        <v>44000</v>
      </c>
      <c r="B4" s="3">
        <f>VLOOKUP(A4,'valeur de CORRA'!$A$4:$B$68,2,0)</f>
        <v>0.23</v>
      </c>
      <c r="C4" s="3">
        <f>B4/100</f>
        <v>2.3E-3</v>
      </c>
      <c r="D4" s="4">
        <f>(A5-A4)</f>
        <v>1</v>
      </c>
      <c r="E4" s="3">
        <f>(1+(C4*D4)/365)</f>
        <v>1.000006301369863</v>
      </c>
      <c r="F4" s="8">
        <f>F3*E4</f>
        <v>1.0000128767537626</v>
      </c>
      <c r="G4" s="1"/>
    </row>
    <row r="5" spans="1:7" x14ac:dyDescent="0.25">
      <c r="A5" s="7">
        <v>44001</v>
      </c>
      <c r="B5" s="3">
        <f>VLOOKUP(A5,'valeur de CORRA'!$A$4:$B$68,2,0)</f>
        <v>0.25</v>
      </c>
      <c r="C5" s="3">
        <f t="shared" ref="C5:C64" si="0">B5/100</f>
        <v>2.5000000000000001E-3</v>
      </c>
      <c r="D5" s="4">
        <f>(A6-A5)</f>
        <v>3</v>
      </c>
      <c r="E5" s="3">
        <f>(1+(C5*D5)/365)</f>
        <v>1.0000205479452056</v>
      </c>
      <c r="F5" s="8">
        <f>F4*E5</f>
        <v>1.000033424963559</v>
      </c>
      <c r="G5" s="1"/>
    </row>
    <row r="6" spans="1:7" x14ac:dyDescent="0.25">
      <c r="A6" s="7">
        <v>44004</v>
      </c>
      <c r="B6" s="3">
        <f>VLOOKUP(A6,'valeur de CORRA'!$A$4:$B$68,2,0)</f>
        <v>0.25</v>
      </c>
      <c r="C6" s="3">
        <f t="shared" si="0"/>
        <v>2.5000000000000001E-3</v>
      </c>
      <c r="D6" s="4">
        <f>(A7-A6)</f>
        <v>1</v>
      </c>
      <c r="E6" s="3">
        <f t="shared" ref="E6:E64" si="1">(1+(C6*D6)/365)</f>
        <v>1.0000068493150684</v>
      </c>
      <c r="F6" s="8">
        <f>F5*E6</f>
        <v>1.0000402745075656</v>
      </c>
      <c r="G6" s="1"/>
    </row>
    <row r="7" spans="1:7" x14ac:dyDescent="0.25">
      <c r="A7" s="7">
        <v>44005</v>
      </c>
      <c r="B7" s="3">
        <f>VLOOKUP(A7,'valeur de CORRA'!$A$4:$B$68,2,0)</f>
        <v>0.25</v>
      </c>
      <c r="C7" s="3">
        <f t="shared" si="0"/>
        <v>2.5000000000000001E-3</v>
      </c>
      <c r="D7" s="4">
        <f t="shared" ref="D7:D63" si="2">(A8-A7)</f>
        <v>1</v>
      </c>
      <c r="E7" s="3">
        <f t="shared" si="1"/>
        <v>1.0000068493150684</v>
      </c>
      <c r="F7" s="8">
        <f>F6*E7</f>
        <v>1.000047124098487</v>
      </c>
      <c r="G7" s="1"/>
    </row>
    <row r="8" spans="1:7" x14ac:dyDescent="0.25">
      <c r="A8" s="7">
        <v>44006</v>
      </c>
      <c r="B8" s="3">
        <f>VLOOKUP(A8,'valeur de CORRA'!$A$4:$B$68,2,0)</f>
        <v>0.25</v>
      </c>
      <c r="C8" s="3">
        <f t="shared" si="0"/>
        <v>2.5000000000000001E-3</v>
      </c>
      <c r="D8" s="4">
        <f t="shared" si="2"/>
        <v>1</v>
      </c>
      <c r="E8" s="3">
        <f t="shared" si="1"/>
        <v>1.0000068493150684</v>
      </c>
      <c r="F8" s="8">
        <f t="shared" ref="F8:F64" si="3">F7*E8</f>
        <v>1.0000539737363232</v>
      </c>
      <c r="G8" s="1"/>
    </row>
    <row r="9" spans="1:7" x14ac:dyDescent="0.25">
      <c r="A9" s="7">
        <v>44007</v>
      </c>
      <c r="B9" s="3">
        <f>VLOOKUP(A9,'valeur de CORRA'!$A$4:$B$68,2,0)</f>
        <v>0.25</v>
      </c>
      <c r="C9" s="3">
        <f t="shared" si="0"/>
        <v>2.5000000000000001E-3</v>
      </c>
      <c r="D9" s="4">
        <f t="shared" si="2"/>
        <v>1</v>
      </c>
      <c r="E9" s="3">
        <f t="shared" si="1"/>
        <v>1.0000068493150684</v>
      </c>
      <c r="F9" s="8">
        <f t="shared" si="3"/>
        <v>1.0000608234210748</v>
      </c>
      <c r="G9" s="1"/>
    </row>
    <row r="10" spans="1:7" x14ac:dyDescent="0.25">
      <c r="A10" s="7">
        <v>44008</v>
      </c>
      <c r="B10" s="3">
        <f>VLOOKUP(A10,'valeur de CORRA'!$A$4:$B$68,2,0)</f>
        <v>0.25</v>
      </c>
      <c r="C10" s="3">
        <f t="shared" si="0"/>
        <v>2.5000000000000001E-3</v>
      </c>
      <c r="D10" s="4">
        <f t="shared" si="2"/>
        <v>3</v>
      </c>
      <c r="E10" s="3">
        <f t="shared" si="1"/>
        <v>1.0000205479452056</v>
      </c>
      <c r="F10" s="8">
        <f t="shared" si="3"/>
        <v>1.0000813726160767</v>
      </c>
      <c r="G10" s="1"/>
    </row>
    <row r="11" spans="1:7" x14ac:dyDescent="0.25">
      <c r="A11" s="7">
        <v>44011</v>
      </c>
      <c r="B11" s="3">
        <f>VLOOKUP(A11,'valeur de CORRA'!$A$4:$B$68,2,0)</f>
        <v>0.25</v>
      </c>
      <c r="C11" s="3">
        <f t="shared" si="0"/>
        <v>2.5000000000000001E-3</v>
      </c>
      <c r="D11" s="4">
        <f t="shared" si="2"/>
        <v>1</v>
      </c>
      <c r="E11" s="3">
        <f t="shared" si="1"/>
        <v>1.0000068493150684</v>
      </c>
      <c r="F11" s="8">
        <f t="shared" si="3"/>
        <v>1.0000882224884917</v>
      </c>
      <c r="G11" s="1"/>
    </row>
    <row r="12" spans="1:7" x14ac:dyDescent="0.25">
      <c r="A12" s="7">
        <v>44012</v>
      </c>
      <c r="B12" s="3">
        <f>VLOOKUP(A12,'valeur de CORRA'!$A$4:$B$68,2,0)</f>
        <v>0.25</v>
      </c>
      <c r="C12" s="3">
        <f t="shared" si="0"/>
        <v>2.5000000000000001E-3</v>
      </c>
      <c r="D12" s="4">
        <f>(A13-A12)</f>
        <v>2</v>
      </c>
      <c r="E12" s="3">
        <f t="shared" si="1"/>
        <v>1.0000136986301369</v>
      </c>
      <c r="F12" s="8">
        <f t="shared" si="3"/>
        <v>1.0001019223271559</v>
      </c>
      <c r="G12" s="1"/>
    </row>
    <row r="13" spans="1:7" x14ac:dyDescent="0.25">
      <c r="A13" s="7">
        <v>44014</v>
      </c>
      <c r="B13" s="3">
        <f>VLOOKUP(A13,'valeur de CORRA'!$A$4:$B$68,2,0)</f>
        <v>0.25</v>
      </c>
      <c r="C13" s="3">
        <f t="shared" si="0"/>
        <v>2.5000000000000001E-3</v>
      </c>
      <c r="D13" s="4">
        <f t="shared" si="2"/>
        <v>1</v>
      </c>
      <c r="E13" s="3">
        <f t="shared" si="1"/>
        <v>1.0000068493150684</v>
      </c>
      <c r="F13" s="8">
        <f t="shared" si="3"/>
        <v>1.0001087723403224</v>
      </c>
      <c r="G13" s="1"/>
    </row>
    <row r="14" spans="1:7" x14ac:dyDescent="0.25">
      <c r="A14" s="7">
        <v>44015</v>
      </c>
      <c r="B14" s="3">
        <f>VLOOKUP(A14,'valeur de CORRA'!$A$4:$B$68,2,0)</f>
        <v>0.22</v>
      </c>
      <c r="C14" s="3">
        <f t="shared" si="0"/>
        <v>2.2000000000000001E-3</v>
      </c>
      <c r="D14" s="4">
        <f t="shared" si="2"/>
        <v>3</v>
      </c>
      <c r="E14" s="3">
        <f t="shared" si="1"/>
        <v>1.0000180821917808</v>
      </c>
      <c r="F14" s="8">
        <f t="shared" si="3"/>
        <v>1.0001268564989454</v>
      </c>
      <c r="G14" s="1"/>
    </row>
    <row r="15" spans="1:7" x14ac:dyDescent="0.25">
      <c r="A15" s="7">
        <v>44018</v>
      </c>
      <c r="B15" s="3">
        <f>VLOOKUP(A15,'valeur de CORRA'!$A$4:$B$68,2,0)</f>
        <v>0.22</v>
      </c>
      <c r="C15" s="3">
        <f t="shared" si="0"/>
        <v>2.2000000000000001E-3</v>
      </c>
      <c r="D15" s="4">
        <f t="shared" si="2"/>
        <v>1</v>
      </c>
      <c r="E15" s="3">
        <f t="shared" si="1"/>
        <v>1.0000060273972602</v>
      </c>
      <c r="F15" s="8">
        <f t="shared" si="3"/>
        <v>1.0001328846608202</v>
      </c>
      <c r="G15" s="1"/>
    </row>
    <row r="16" spans="1:7" x14ac:dyDescent="0.25">
      <c r="A16" s="7">
        <v>44019</v>
      </c>
      <c r="B16" s="3">
        <f>VLOOKUP(A16,'valeur de CORRA'!$A$4:$B$68,2,0)</f>
        <v>0.25</v>
      </c>
      <c r="C16" s="3">
        <f t="shared" si="0"/>
        <v>2.5000000000000001E-3</v>
      </c>
      <c r="D16" s="4">
        <f t="shared" si="2"/>
        <v>1</v>
      </c>
      <c r="E16" s="3">
        <f t="shared" si="1"/>
        <v>1.0000068493150684</v>
      </c>
      <c r="F16" s="8">
        <f t="shared" si="3"/>
        <v>1.0001397348860575</v>
      </c>
      <c r="G16" s="1"/>
    </row>
    <row r="17" spans="1:7" x14ac:dyDescent="0.25">
      <c r="A17" s="7">
        <v>44020</v>
      </c>
      <c r="B17" s="3">
        <f>VLOOKUP(A17,'valeur de CORRA'!$A$4:$B$68,2,0)</f>
        <v>0.25</v>
      </c>
      <c r="C17" s="3">
        <f t="shared" si="0"/>
        <v>2.5000000000000001E-3</v>
      </c>
      <c r="D17" s="4">
        <f t="shared" si="2"/>
        <v>1</v>
      </c>
      <c r="E17" s="3">
        <f t="shared" si="1"/>
        <v>1.0000068493150684</v>
      </c>
      <c r="F17" s="8">
        <f t="shared" si="3"/>
        <v>1.0001465851582141</v>
      </c>
      <c r="G17" s="1"/>
    </row>
    <row r="18" spans="1:7" x14ac:dyDescent="0.25">
      <c r="A18" s="7">
        <v>44021</v>
      </c>
      <c r="B18" s="3">
        <f>VLOOKUP(A18,'valeur de CORRA'!$A$4:$B$68,2,0)</f>
        <v>0.25</v>
      </c>
      <c r="C18" s="3">
        <f t="shared" si="0"/>
        <v>2.5000000000000001E-3</v>
      </c>
      <c r="D18" s="4">
        <f t="shared" si="2"/>
        <v>1</v>
      </c>
      <c r="E18" s="3">
        <f t="shared" si="1"/>
        <v>1.0000068493150684</v>
      </c>
      <c r="F18" s="8">
        <f t="shared" si="3"/>
        <v>1.0001534354772905</v>
      </c>
      <c r="G18" s="1"/>
    </row>
    <row r="19" spans="1:7" x14ac:dyDescent="0.25">
      <c r="A19" s="7">
        <v>44022</v>
      </c>
      <c r="B19" s="3">
        <f>VLOOKUP(A19,'valeur de CORRA'!$A$4:$B$68,2,0)</f>
        <v>0.25</v>
      </c>
      <c r="C19" s="3">
        <f t="shared" si="0"/>
        <v>2.5000000000000001E-3</v>
      </c>
      <c r="D19" s="4">
        <f t="shared" si="2"/>
        <v>3</v>
      </c>
      <c r="E19" s="3">
        <f t="shared" si="1"/>
        <v>1.0000205479452056</v>
      </c>
      <c r="F19" s="8">
        <f t="shared" si="3"/>
        <v>1.0001739865752799</v>
      </c>
      <c r="G19" s="21"/>
    </row>
    <row r="20" spans="1:7" x14ac:dyDescent="0.25">
      <c r="A20" s="7">
        <v>44025</v>
      </c>
      <c r="B20" s="3">
        <f>VLOOKUP(A20,'valeur de CORRA'!$A$4:$B$68,2,0)</f>
        <v>0.23</v>
      </c>
      <c r="C20" s="3">
        <f t="shared" si="0"/>
        <v>2.3E-3</v>
      </c>
      <c r="D20" s="4">
        <f t="shared" si="2"/>
        <v>1</v>
      </c>
      <c r="E20" s="3">
        <f t="shared" si="1"/>
        <v>1.000006301369863</v>
      </c>
      <c r="F20" s="8">
        <f t="shared" si="3"/>
        <v>1.0001802890414966</v>
      </c>
      <c r="G20" s="1"/>
    </row>
    <row r="21" spans="1:7" x14ac:dyDescent="0.25">
      <c r="A21" s="7">
        <v>44026</v>
      </c>
      <c r="B21" s="3">
        <f>VLOOKUP(A21,'valeur de CORRA'!$A$4:$B$68,2,0)</f>
        <v>0.25</v>
      </c>
      <c r="C21" s="3">
        <f t="shared" si="0"/>
        <v>2.5000000000000001E-3</v>
      </c>
      <c r="D21" s="4">
        <f t="shared" si="2"/>
        <v>1</v>
      </c>
      <c r="E21" s="3">
        <f t="shared" si="1"/>
        <v>1.0000068493150684</v>
      </c>
      <c r="F21" s="8">
        <f t="shared" si="3"/>
        <v>1.0001871395914215</v>
      </c>
      <c r="G21" s="1"/>
    </row>
    <row r="22" spans="1:7" x14ac:dyDescent="0.25">
      <c r="A22" s="7">
        <v>44027</v>
      </c>
      <c r="B22" s="3">
        <f>VLOOKUP(A22,'valeur de CORRA'!$A$4:$B$68,2,0)</f>
        <v>0.25</v>
      </c>
      <c r="C22" s="3">
        <f t="shared" si="0"/>
        <v>2.5000000000000001E-3</v>
      </c>
      <c r="D22" s="4">
        <f t="shared" si="2"/>
        <v>1</v>
      </c>
      <c r="E22" s="3">
        <f t="shared" si="1"/>
        <v>1.0000068493150684</v>
      </c>
      <c r="F22" s="8">
        <f t="shared" si="3"/>
        <v>1.0001939901882679</v>
      </c>
      <c r="G22" s="1"/>
    </row>
    <row r="23" spans="1:7" x14ac:dyDescent="0.25">
      <c r="A23" s="7">
        <v>44028</v>
      </c>
      <c r="B23" s="3">
        <f>VLOOKUP(A23,'valeur de CORRA'!$A$4:$B$68,2,0)</f>
        <v>0.25</v>
      </c>
      <c r="C23" s="3">
        <f t="shared" si="0"/>
        <v>2.5000000000000001E-3</v>
      </c>
      <c r="D23" s="4">
        <f t="shared" si="2"/>
        <v>1</v>
      </c>
      <c r="E23" s="3">
        <f t="shared" si="1"/>
        <v>1.0000068493150684</v>
      </c>
      <c r="F23" s="8">
        <f t="shared" si="3"/>
        <v>1.0002008408320362</v>
      </c>
      <c r="G23" s="1"/>
    </row>
    <row r="24" spans="1:7" x14ac:dyDescent="0.25">
      <c r="A24" s="7">
        <v>44029</v>
      </c>
      <c r="B24" s="3">
        <f>VLOOKUP(A24,'valeur de CORRA'!$A$4:$B$68,2,0)</f>
        <v>0.25</v>
      </c>
      <c r="C24" s="3">
        <f t="shared" si="0"/>
        <v>2.5000000000000001E-3</v>
      </c>
      <c r="D24" s="4">
        <f t="shared" si="2"/>
        <v>3</v>
      </c>
      <c r="E24" s="3">
        <f t="shared" si="1"/>
        <v>1.0000205479452056</v>
      </c>
      <c r="F24" s="8">
        <f t="shared" si="3"/>
        <v>1.0002213929041082</v>
      </c>
      <c r="G24" s="1"/>
    </row>
    <row r="25" spans="1:7" x14ac:dyDescent="0.25">
      <c r="A25" s="7">
        <v>44032</v>
      </c>
      <c r="B25" s="3">
        <f>VLOOKUP(A25,'valeur de CORRA'!$A$4:$B$68,2,0)</f>
        <v>0.25</v>
      </c>
      <c r="C25" s="3">
        <f t="shared" si="0"/>
        <v>2.5000000000000001E-3</v>
      </c>
      <c r="D25" s="4">
        <f t="shared" si="2"/>
        <v>1</v>
      </c>
      <c r="E25" s="3">
        <f t="shared" si="1"/>
        <v>1.0000068493150684</v>
      </c>
      <c r="F25" s="8">
        <f t="shared" si="3"/>
        <v>1.0002282437355663</v>
      </c>
      <c r="G25" s="1"/>
    </row>
    <row r="26" spans="1:7" x14ac:dyDescent="0.25">
      <c r="A26" s="7">
        <v>44033</v>
      </c>
      <c r="B26" s="3">
        <f>VLOOKUP(A26,'valeur de CORRA'!$A$4:$B$68,2,0)</f>
        <v>0.25</v>
      </c>
      <c r="C26" s="3">
        <f t="shared" si="0"/>
        <v>2.5000000000000001E-3</v>
      </c>
      <c r="D26" s="4">
        <f t="shared" si="2"/>
        <v>1</v>
      </c>
      <c r="E26" s="3">
        <f t="shared" si="1"/>
        <v>1.0000068493150684</v>
      </c>
      <c r="F26" s="8">
        <f t="shared" si="3"/>
        <v>1.000235094613948</v>
      </c>
      <c r="G26" s="1"/>
    </row>
    <row r="27" spans="1:7" x14ac:dyDescent="0.25">
      <c r="A27" s="7">
        <v>44034</v>
      </c>
      <c r="B27" s="3">
        <f>VLOOKUP(A27,'valeur de CORRA'!$A$4:$B$68,2,0)</f>
        <v>0.25</v>
      </c>
      <c r="C27" s="3">
        <f t="shared" si="0"/>
        <v>2.5000000000000001E-3</v>
      </c>
      <c r="D27" s="4">
        <f t="shared" si="2"/>
        <v>1</v>
      </c>
      <c r="E27" s="3">
        <f t="shared" si="1"/>
        <v>1.0000068493150684</v>
      </c>
      <c r="F27" s="8">
        <f t="shared" si="3"/>
        <v>1.0002419455392535</v>
      </c>
      <c r="G27" s="1"/>
    </row>
    <row r="28" spans="1:7" x14ac:dyDescent="0.25">
      <c r="A28" s="7">
        <v>44035</v>
      </c>
      <c r="B28" s="3">
        <f>VLOOKUP(A28,'valeur de CORRA'!$A$4:$B$68,2,0)</f>
        <v>0.25</v>
      </c>
      <c r="C28" s="3">
        <f t="shared" si="0"/>
        <v>2.5000000000000001E-3</v>
      </c>
      <c r="D28" s="4">
        <f t="shared" si="2"/>
        <v>1</v>
      </c>
      <c r="E28" s="3">
        <f t="shared" si="1"/>
        <v>1.0000068493150684</v>
      </c>
      <c r="F28" s="8">
        <f t="shared" si="3"/>
        <v>1.0002487965114832</v>
      </c>
      <c r="G28" s="1"/>
    </row>
    <row r="29" spans="1:7" x14ac:dyDescent="0.25">
      <c r="A29" s="7">
        <v>44036</v>
      </c>
      <c r="B29" s="3">
        <f>VLOOKUP(A29,'valeur de CORRA'!$A$4:$B$68,2,0)</f>
        <v>0.25</v>
      </c>
      <c r="C29" s="3">
        <f t="shared" si="0"/>
        <v>2.5000000000000001E-3</v>
      </c>
      <c r="D29" s="4">
        <f t="shared" si="2"/>
        <v>3</v>
      </c>
      <c r="E29" s="3">
        <f t="shared" si="1"/>
        <v>1.0000205479452056</v>
      </c>
      <c r="F29" s="8">
        <f t="shared" si="3"/>
        <v>1.0002693495689459</v>
      </c>
      <c r="G29" s="1"/>
    </row>
    <row r="30" spans="1:7" x14ac:dyDescent="0.25">
      <c r="A30" s="7">
        <v>44039</v>
      </c>
      <c r="B30" s="3">
        <f>VLOOKUP(A30,'valeur de CORRA'!$A$4:$B$68,2,0)</f>
        <v>0.25</v>
      </c>
      <c r="C30" s="3">
        <f t="shared" si="0"/>
        <v>2.5000000000000001E-3</v>
      </c>
      <c r="D30" s="4">
        <f t="shared" si="2"/>
        <v>1</v>
      </c>
      <c r="E30" s="3">
        <f t="shared" si="1"/>
        <v>1.0000068493150684</v>
      </c>
      <c r="F30" s="8">
        <f t="shared" si="3"/>
        <v>1.0002762007288744</v>
      </c>
      <c r="G30" s="1"/>
    </row>
    <row r="31" spans="1:7" x14ac:dyDescent="0.25">
      <c r="A31" s="7">
        <v>44040</v>
      </c>
      <c r="B31" s="3">
        <f>VLOOKUP(A31,'valeur de CORRA'!$A$4:$B$68,2,0)</f>
        <v>0.25</v>
      </c>
      <c r="C31" s="3">
        <f t="shared" si="0"/>
        <v>2.5000000000000001E-3</v>
      </c>
      <c r="D31" s="4">
        <f t="shared" si="2"/>
        <v>1</v>
      </c>
      <c r="E31" s="3">
        <f t="shared" si="1"/>
        <v>1.0000068493150684</v>
      </c>
      <c r="F31" s="8">
        <f t="shared" si="3"/>
        <v>1.0002830519357286</v>
      </c>
      <c r="G31" s="1"/>
    </row>
    <row r="32" spans="1:7" x14ac:dyDescent="0.25">
      <c r="A32" s="7">
        <v>44041</v>
      </c>
      <c r="B32" s="3">
        <f>VLOOKUP(A32,'valeur de CORRA'!$A$4:$B$68,2,0)</f>
        <v>0.23</v>
      </c>
      <c r="C32" s="3">
        <f t="shared" si="0"/>
        <v>2.3E-3</v>
      </c>
      <c r="D32" s="4">
        <f t="shared" si="2"/>
        <v>1</v>
      </c>
      <c r="E32" s="3">
        <f t="shared" si="1"/>
        <v>1.000006301369863</v>
      </c>
      <c r="F32" s="8">
        <f t="shared" si="3"/>
        <v>1.0002893550892067</v>
      </c>
      <c r="G32" s="1"/>
    </row>
    <row r="33" spans="1:7" x14ac:dyDescent="0.25">
      <c r="A33" s="7">
        <v>44042</v>
      </c>
      <c r="B33" s="3">
        <f>VLOOKUP(A33,'valeur de CORRA'!$A$4:$B$68,2,0)</f>
        <v>0.23</v>
      </c>
      <c r="C33" s="3">
        <f t="shared" si="0"/>
        <v>2.3E-3</v>
      </c>
      <c r="D33" s="4">
        <f t="shared" si="2"/>
        <v>1</v>
      </c>
      <c r="E33" s="3">
        <f t="shared" si="1"/>
        <v>1.000006301369863</v>
      </c>
      <c r="F33" s="8">
        <f t="shared" si="3"/>
        <v>1.0002956582824032</v>
      </c>
      <c r="G33" s="1"/>
    </row>
    <row r="34" spans="1:7" x14ac:dyDescent="0.25">
      <c r="A34" s="7">
        <v>44043</v>
      </c>
      <c r="B34" s="3">
        <f>VLOOKUP(A34,'valeur de CORRA'!$A$4:$B$68,2,0)</f>
        <v>0.25</v>
      </c>
      <c r="C34" s="3">
        <f t="shared" si="0"/>
        <v>2.5000000000000001E-3</v>
      </c>
      <c r="D34" s="4">
        <f t="shared" si="2"/>
        <v>4</v>
      </c>
      <c r="E34" s="3">
        <f t="shared" si="1"/>
        <v>1.000027397260274</v>
      </c>
      <c r="F34" s="8">
        <f t="shared" si="3"/>
        <v>1.0003230636429041</v>
      </c>
      <c r="G34" s="1"/>
    </row>
    <row r="35" spans="1:7" x14ac:dyDescent="0.25">
      <c r="A35" s="7">
        <v>44047</v>
      </c>
      <c r="B35" s="3">
        <f>VLOOKUP(A35,'valeur de CORRA'!$A$4:$B$68,2,0)</f>
        <v>0.23</v>
      </c>
      <c r="C35" s="3">
        <f t="shared" si="0"/>
        <v>2.3E-3</v>
      </c>
      <c r="D35" s="4">
        <f t="shared" si="2"/>
        <v>1</v>
      </c>
      <c r="E35" s="3">
        <f t="shared" si="1"/>
        <v>1.000006301369863</v>
      </c>
      <c r="F35" s="8">
        <f t="shared" si="3"/>
        <v>1.0003293670485107</v>
      </c>
      <c r="G35" s="1"/>
    </row>
    <row r="36" spans="1:7" x14ac:dyDescent="0.25">
      <c r="A36" s="7">
        <v>44048</v>
      </c>
      <c r="B36" s="3">
        <f>VLOOKUP(A36,'valeur de CORRA'!$A$4:$B$68,2,0)</f>
        <v>0.23</v>
      </c>
      <c r="C36" s="3">
        <f t="shared" si="0"/>
        <v>2.3E-3</v>
      </c>
      <c r="D36" s="4">
        <f t="shared" si="2"/>
        <v>1</v>
      </c>
      <c r="E36" s="3">
        <f t="shared" si="1"/>
        <v>1.000006301369863</v>
      </c>
      <c r="F36" s="8">
        <f t="shared" si="3"/>
        <v>1.0003356704938373</v>
      </c>
      <c r="G36" s="1"/>
    </row>
    <row r="37" spans="1:7" x14ac:dyDescent="0.25">
      <c r="A37" s="7">
        <v>44049</v>
      </c>
      <c r="B37" s="3">
        <f>VLOOKUP(A37,'valeur de CORRA'!$A$4:$B$68,2,0)</f>
        <v>0.25</v>
      </c>
      <c r="C37" s="3">
        <f t="shared" si="0"/>
        <v>2.5000000000000001E-3</v>
      </c>
      <c r="D37" s="4">
        <f t="shared" si="2"/>
        <v>1</v>
      </c>
      <c r="E37" s="3">
        <f t="shared" si="1"/>
        <v>1.0000068493150684</v>
      </c>
      <c r="F37" s="8">
        <f t="shared" si="3"/>
        <v>1.0003425221080187</v>
      </c>
      <c r="G37" s="1"/>
    </row>
    <row r="38" spans="1:7" x14ac:dyDescent="0.25">
      <c r="A38" s="7">
        <v>44050</v>
      </c>
      <c r="B38" s="3">
        <f>VLOOKUP(A38,'valeur de CORRA'!$A$4:$B$68,2,0)</f>
        <v>0.23</v>
      </c>
      <c r="C38" s="3">
        <f t="shared" si="0"/>
        <v>2.3E-3</v>
      </c>
      <c r="D38" s="4">
        <f t="shared" si="2"/>
        <v>3</v>
      </c>
      <c r="E38" s="3">
        <f t="shared" si="1"/>
        <v>1.000018904109589</v>
      </c>
      <c r="F38" s="8">
        <f t="shared" si="3"/>
        <v>1.0003614326926831</v>
      </c>
      <c r="G38" s="1"/>
    </row>
    <row r="39" spans="1:7" x14ac:dyDescent="0.25">
      <c r="A39" s="7">
        <v>44053</v>
      </c>
      <c r="B39" s="3">
        <f>VLOOKUP(A39,'valeur de CORRA'!$A$4:$B$68,2,0)</f>
        <v>0.25</v>
      </c>
      <c r="C39" s="3">
        <f t="shared" si="0"/>
        <v>2.5000000000000001E-3</v>
      </c>
      <c r="D39" s="4">
        <f t="shared" si="2"/>
        <v>1</v>
      </c>
      <c r="E39" s="3">
        <f t="shared" si="1"/>
        <v>1.0000068493150684</v>
      </c>
      <c r="F39" s="8">
        <f t="shared" si="3"/>
        <v>1.0003682844833179</v>
      </c>
      <c r="G39" s="1"/>
    </row>
    <row r="40" spans="1:7" x14ac:dyDescent="0.25">
      <c r="A40" s="7">
        <v>44054</v>
      </c>
      <c r="B40" s="3">
        <f>VLOOKUP(A40,'valeur de CORRA'!$A$4:$B$68,2,0)</f>
        <v>0.23</v>
      </c>
      <c r="C40" s="3">
        <f t="shared" si="0"/>
        <v>2.3E-3</v>
      </c>
      <c r="D40" s="4">
        <f t="shared" si="2"/>
        <v>1</v>
      </c>
      <c r="E40" s="3">
        <f t="shared" si="1"/>
        <v>1.000006301369863</v>
      </c>
      <c r="F40" s="8">
        <f t="shared" si="3"/>
        <v>1.0003745881738777</v>
      </c>
      <c r="G40" s="1"/>
    </row>
    <row r="41" spans="1:7" x14ac:dyDescent="0.25">
      <c r="A41" s="7">
        <v>44055</v>
      </c>
      <c r="B41" s="3">
        <f>VLOOKUP(A41,'valeur de CORRA'!$A$4:$B$68,2,0)</f>
        <v>0.23</v>
      </c>
      <c r="C41" s="3">
        <f t="shared" si="0"/>
        <v>2.3E-3</v>
      </c>
      <c r="D41" s="4">
        <f t="shared" si="2"/>
        <v>1</v>
      </c>
      <c r="E41" s="3">
        <f t="shared" si="1"/>
        <v>1.000006301369863</v>
      </c>
      <c r="F41" s="8">
        <f t="shared" si="3"/>
        <v>1.0003808919041592</v>
      </c>
      <c r="G41" s="1"/>
    </row>
    <row r="42" spans="1:7" x14ac:dyDescent="0.25">
      <c r="A42" s="7">
        <v>44056</v>
      </c>
      <c r="B42" s="3">
        <f>VLOOKUP(A42,'valeur de CORRA'!$A$4:$B$68,2,0)</f>
        <v>0.23</v>
      </c>
      <c r="C42" s="3">
        <f t="shared" si="0"/>
        <v>2.3E-3</v>
      </c>
      <c r="D42" s="4">
        <f t="shared" si="2"/>
        <v>1</v>
      </c>
      <c r="E42" s="3">
        <f t="shared" si="1"/>
        <v>1.000006301369863</v>
      </c>
      <c r="F42" s="8">
        <f t="shared" si="3"/>
        <v>1.000387195674163</v>
      </c>
      <c r="G42" s="1"/>
    </row>
    <row r="43" spans="1:7" x14ac:dyDescent="0.25">
      <c r="A43" s="7">
        <v>44057</v>
      </c>
      <c r="B43" s="3">
        <f>VLOOKUP(A43,'valeur de CORRA'!$A$4:$B$68,2,0)</f>
        <v>0.23</v>
      </c>
      <c r="C43" s="3">
        <f t="shared" si="0"/>
        <v>2.3E-3</v>
      </c>
      <c r="D43" s="4">
        <f t="shared" si="2"/>
        <v>3</v>
      </c>
      <c r="E43" s="3">
        <f t="shared" si="1"/>
        <v>1.000018904109589</v>
      </c>
      <c r="F43" s="8">
        <f t="shared" si="3"/>
        <v>1.0004061071033414</v>
      </c>
      <c r="G43" s="1"/>
    </row>
    <row r="44" spans="1:7" x14ac:dyDescent="0.25">
      <c r="A44" s="7">
        <v>44060</v>
      </c>
      <c r="B44" s="3">
        <f>VLOOKUP(A44,'valeur de CORRA'!$A$4:$B$68,2,0)</f>
        <v>0.23</v>
      </c>
      <c r="C44" s="3">
        <f t="shared" si="0"/>
        <v>2.3E-3</v>
      </c>
      <c r="D44" s="4">
        <f t="shared" si="2"/>
        <v>1</v>
      </c>
      <c r="E44" s="3">
        <f t="shared" si="1"/>
        <v>1.000006301369863</v>
      </c>
      <c r="F44" s="8">
        <f t="shared" si="3"/>
        <v>1.0004124110322354</v>
      </c>
      <c r="G44" s="1"/>
    </row>
    <row r="45" spans="1:7" x14ac:dyDescent="0.25">
      <c r="A45" s="7">
        <v>44061</v>
      </c>
      <c r="B45" s="3">
        <f>VLOOKUP(A45,'valeur de CORRA'!$A$4:$B$68,2,0)</f>
        <v>0.23</v>
      </c>
      <c r="C45" s="3">
        <f t="shared" si="0"/>
        <v>2.3E-3</v>
      </c>
      <c r="D45" s="4">
        <f t="shared" si="2"/>
        <v>1</v>
      </c>
      <c r="E45" s="3">
        <f t="shared" si="1"/>
        <v>1.000006301369863</v>
      </c>
      <c r="F45" s="8">
        <f t="shared" si="3"/>
        <v>1.000418715000853</v>
      </c>
      <c r="G45" s="1"/>
    </row>
    <row r="46" spans="1:7" x14ac:dyDescent="0.25">
      <c r="A46" s="7">
        <v>44062</v>
      </c>
      <c r="B46" s="3">
        <f>VLOOKUP(A46,'valeur de CORRA'!$A$4:$B$68,2,0)</f>
        <v>0.25</v>
      </c>
      <c r="C46" s="3">
        <f t="shared" si="0"/>
        <v>2.5000000000000001E-3</v>
      </c>
      <c r="D46" s="4">
        <f t="shared" si="2"/>
        <v>1</v>
      </c>
      <c r="E46" s="3">
        <f t="shared" si="1"/>
        <v>1.0000068493150684</v>
      </c>
      <c r="F46" s="8">
        <f t="shared" si="3"/>
        <v>1.0004255671838325</v>
      </c>
      <c r="G46" s="1"/>
    </row>
    <row r="47" spans="1:7" x14ac:dyDescent="0.25">
      <c r="A47" s="7">
        <v>44063</v>
      </c>
      <c r="B47" s="3">
        <f>VLOOKUP(A47,'valeur de CORRA'!$A$4:$B$68,2,0)</f>
        <v>0.23</v>
      </c>
      <c r="C47" s="3">
        <f t="shared" si="0"/>
        <v>2.3E-3</v>
      </c>
      <c r="D47" s="4">
        <f t="shared" si="2"/>
        <v>1</v>
      </c>
      <c r="E47" s="3">
        <f t="shared" si="1"/>
        <v>1.000006301369863</v>
      </c>
      <c r="F47" s="8">
        <f>F46*E47</f>
        <v>1.0004318712353517</v>
      </c>
      <c r="G47" s="1"/>
    </row>
    <row r="48" spans="1:7" x14ac:dyDescent="0.25">
      <c r="A48" s="7">
        <v>44064</v>
      </c>
      <c r="B48" s="3">
        <f>VLOOKUP(A48,'valeur de CORRA'!$A$4:$B$68,2,0)</f>
        <v>0.23</v>
      </c>
      <c r="C48" s="3">
        <f t="shared" si="0"/>
        <v>2.3E-3</v>
      </c>
      <c r="D48" s="4">
        <f t="shared" si="2"/>
        <v>3</v>
      </c>
      <c r="E48" s="3">
        <f t="shared" si="1"/>
        <v>1.000018904109589</v>
      </c>
      <c r="F48" s="8">
        <f>F47*E48</f>
        <v>1.0004507835090819</v>
      </c>
      <c r="G48" s="1"/>
    </row>
    <row r="49" spans="1:7" x14ac:dyDescent="0.25">
      <c r="A49" s="7">
        <v>44067</v>
      </c>
      <c r="B49" s="3">
        <f>VLOOKUP(A49,'valeur de CORRA'!$A$4:$B$68,2,0)</f>
        <v>0.23</v>
      </c>
      <c r="C49" s="3">
        <f t="shared" si="0"/>
        <v>2.3E-3</v>
      </c>
      <c r="D49" s="4">
        <f t="shared" si="2"/>
        <v>1</v>
      </c>
      <c r="E49" s="3">
        <f t="shared" si="1"/>
        <v>1.000006301369863</v>
      </c>
      <c r="F49" s="8">
        <f>F48*E49</f>
        <v>1.0004570877194985</v>
      </c>
      <c r="G49" s="1"/>
    </row>
    <row r="50" spans="1:7" x14ac:dyDescent="0.25">
      <c r="A50" s="7">
        <v>44068</v>
      </c>
      <c r="B50" s="3">
        <f>VLOOKUP(A50,'valeur de CORRA'!$A$4:$B$68,2,0)</f>
        <v>0.23</v>
      </c>
      <c r="C50" s="3">
        <f t="shared" si="0"/>
        <v>2.3E-3</v>
      </c>
      <c r="D50" s="4">
        <f t="shared" si="2"/>
        <v>1</v>
      </c>
      <c r="E50" s="3">
        <f t="shared" si="1"/>
        <v>1.000006301369863</v>
      </c>
      <c r="F50" s="8">
        <f t="shared" si="3"/>
        <v>1.0004633919696402</v>
      </c>
      <c r="G50" s="1"/>
    </row>
    <row r="51" spans="1:7" x14ac:dyDescent="0.25">
      <c r="A51" s="7">
        <v>44069</v>
      </c>
      <c r="B51" s="3">
        <f>VLOOKUP(A51,'valeur de CORRA'!$A$4:$B$68,2,0)</f>
        <v>0.23</v>
      </c>
      <c r="C51" s="3">
        <f t="shared" si="0"/>
        <v>2.3E-3</v>
      </c>
      <c r="D51" s="4">
        <f t="shared" si="2"/>
        <v>1</v>
      </c>
      <c r="E51" s="3">
        <f t="shared" si="1"/>
        <v>1.000006301369863</v>
      </c>
      <c r="F51" s="8">
        <f t="shared" si="3"/>
        <v>1.0004696962595074</v>
      </c>
      <c r="G51" s="1"/>
    </row>
    <row r="52" spans="1:7" x14ac:dyDescent="0.25">
      <c r="A52" s="7">
        <v>44070</v>
      </c>
      <c r="B52" s="3">
        <f>VLOOKUP(A52,'valeur de CORRA'!$A$4:$B$68,2,0)</f>
        <v>0.25</v>
      </c>
      <c r="C52" s="3">
        <f t="shared" si="0"/>
        <v>2.5000000000000001E-3</v>
      </c>
      <c r="D52" s="4">
        <f t="shared" si="2"/>
        <v>1</v>
      </c>
      <c r="E52" s="3">
        <f t="shared" si="1"/>
        <v>1.0000068493150684</v>
      </c>
      <c r="F52" s="8">
        <f t="shared" si="3"/>
        <v>1.0004765487916736</v>
      </c>
      <c r="G52" s="1"/>
    </row>
    <row r="53" spans="1:7" x14ac:dyDescent="0.25">
      <c r="A53" s="7">
        <v>44071</v>
      </c>
      <c r="B53" s="3">
        <f>VLOOKUP(A53,'valeur de CORRA'!$A$4:$B$68,2,0)</f>
        <v>0.25</v>
      </c>
      <c r="C53" s="3">
        <f t="shared" si="0"/>
        <v>2.5000000000000001E-3</v>
      </c>
      <c r="D53" s="4">
        <f t="shared" si="2"/>
        <v>3</v>
      </c>
      <c r="E53" s="3">
        <f t="shared" si="1"/>
        <v>1.0000205479452056</v>
      </c>
      <c r="F53" s="8">
        <f t="shared" si="3"/>
        <v>1.0004971065289776</v>
      </c>
      <c r="G53" s="1"/>
    </row>
    <row r="54" spans="1:7" x14ac:dyDescent="0.25">
      <c r="A54" s="7">
        <v>44074</v>
      </c>
      <c r="B54" s="3">
        <f>VLOOKUP(A54,'valeur de CORRA'!$A$4:$B$68,2,0)</f>
        <v>0.25</v>
      </c>
      <c r="C54" s="3">
        <f t="shared" si="0"/>
        <v>2.5000000000000001E-3</v>
      </c>
      <c r="D54" s="4">
        <f t="shared" si="2"/>
        <v>1</v>
      </c>
      <c r="E54" s="3">
        <f t="shared" si="1"/>
        <v>1.0000068493150684</v>
      </c>
      <c r="F54" s="8">
        <f t="shared" si="3"/>
        <v>1.0005039592488854</v>
      </c>
      <c r="G54" s="1"/>
    </row>
    <row r="55" spans="1:7" x14ac:dyDescent="0.25">
      <c r="A55" s="7">
        <v>44075</v>
      </c>
      <c r="B55" s="3">
        <f>VLOOKUP(A55,'valeur de CORRA'!$A$4:$B$68,2,0)</f>
        <v>0.24</v>
      </c>
      <c r="C55" s="3">
        <f t="shared" si="0"/>
        <v>2.3999999999999998E-3</v>
      </c>
      <c r="D55" s="4">
        <f t="shared" si="2"/>
        <v>1</v>
      </c>
      <c r="E55" s="3">
        <f t="shared" si="1"/>
        <v>1.0000065753424658</v>
      </c>
      <c r="F55" s="8">
        <f t="shared" si="3"/>
        <v>1.0005105379050558</v>
      </c>
      <c r="G55" s="1"/>
    </row>
    <row r="56" spans="1:7" x14ac:dyDescent="0.25">
      <c r="A56" s="7">
        <v>44076</v>
      </c>
      <c r="B56" s="3">
        <f>VLOOKUP(A56,'valeur de CORRA'!$A$4:$B$68,2,0)</f>
        <v>0.25</v>
      </c>
      <c r="C56" s="3">
        <f t="shared" si="0"/>
        <v>2.5000000000000001E-3</v>
      </c>
      <c r="D56" s="4">
        <f t="shared" si="2"/>
        <v>1</v>
      </c>
      <c r="E56" s="3">
        <f t="shared" si="1"/>
        <v>1.0000068493150684</v>
      </c>
      <c r="F56" s="8">
        <f t="shared" si="3"/>
        <v>1.0005173907169593</v>
      </c>
      <c r="G56" s="1"/>
    </row>
    <row r="57" spans="1:7" x14ac:dyDescent="0.25">
      <c r="A57" s="7">
        <v>44077</v>
      </c>
      <c r="B57" s="3">
        <f>VLOOKUP(A57,'valeur de CORRA'!$A$4:$B$68,2,0)</f>
        <v>0.23</v>
      </c>
      <c r="C57" s="3">
        <f t="shared" si="0"/>
        <v>2.3E-3</v>
      </c>
      <c r="D57" s="4">
        <f t="shared" si="2"/>
        <v>1</v>
      </c>
      <c r="E57" s="3">
        <f t="shared" si="1"/>
        <v>1.000006301369863</v>
      </c>
      <c r="F57" s="8">
        <f t="shared" si="3"/>
        <v>1.0005236953470926</v>
      </c>
      <c r="G57" s="1"/>
    </row>
    <row r="58" spans="1:7" x14ac:dyDescent="0.25">
      <c r="A58" s="7">
        <v>44078</v>
      </c>
      <c r="B58" s="3">
        <f>VLOOKUP(A58,'valeur de CORRA'!$A$4:$B$68,2,0)</f>
        <v>0.25</v>
      </c>
      <c r="C58" s="3">
        <f t="shared" si="0"/>
        <v>2.5000000000000001E-3</v>
      </c>
      <c r="D58" s="4">
        <f t="shared" si="2"/>
        <v>4</v>
      </c>
      <c r="E58" s="3">
        <f t="shared" si="1"/>
        <v>1.000027397260274</v>
      </c>
      <c r="F58" s="8">
        <f t="shared" si="3"/>
        <v>1.0005511069551845</v>
      </c>
      <c r="G58" s="1"/>
    </row>
    <row r="59" spans="1:7" x14ac:dyDescent="0.25">
      <c r="A59" s="7">
        <v>44082</v>
      </c>
      <c r="B59" s="3">
        <f>VLOOKUP(A59,'valeur de CORRA'!$A$4:$B$68,2,0)</f>
        <v>0.23</v>
      </c>
      <c r="C59" s="3">
        <f t="shared" si="0"/>
        <v>2.3E-3</v>
      </c>
      <c r="D59" s="4">
        <f>(A60-A59)</f>
        <v>1</v>
      </c>
      <c r="E59" s="3">
        <f t="shared" si="1"/>
        <v>1.000006301369863</v>
      </c>
      <c r="F59" s="8">
        <f t="shared" si="3"/>
        <v>1.0005574117977762</v>
      </c>
      <c r="G59" s="1"/>
    </row>
    <row r="60" spans="1:7" x14ac:dyDescent="0.25">
      <c r="A60" s="7">
        <v>44083</v>
      </c>
      <c r="B60" s="3">
        <f>VLOOKUP(A60,'valeur de CORRA'!$A$4:$B$68,2,0)</f>
        <v>0.23</v>
      </c>
      <c r="C60" s="3">
        <f t="shared" si="0"/>
        <v>2.3E-3</v>
      </c>
      <c r="D60" s="4">
        <f t="shared" si="2"/>
        <v>1</v>
      </c>
      <c r="E60" s="3">
        <f t="shared" si="1"/>
        <v>1.000006301369863</v>
      </c>
      <c r="F60" s="8">
        <f t="shared" si="3"/>
        <v>1.0005637166800971</v>
      </c>
    </row>
    <row r="61" spans="1:7" x14ac:dyDescent="0.25">
      <c r="A61" s="7">
        <v>44084</v>
      </c>
      <c r="B61" s="3">
        <f>VLOOKUP(A61,'valeur de CORRA'!$A$4:$B$68,2,0)</f>
        <v>0.23</v>
      </c>
      <c r="C61" s="3">
        <f t="shared" si="0"/>
        <v>2.3E-3</v>
      </c>
      <c r="D61" s="4">
        <f t="shared" si="2"/>
        <v>1</v>
      </c>
      <c r="E61" s="3">
        <f t="shared" si="1"/>
        <v>1.000006301369863</v>
      </c>
      <c r="F61" s="8">
        <f t="shared" si="3"/>
        <v>1.0005700216021474</v>
      </c>
    </row>
    <row r="62" spans="1:7" x14ac:dyDescent="0.25">
      <c r="A62" s="7">
        <v>44085</v>
      </c>
      <c r="B62" s="3">
        <f>VLOOKUP(A62,'valeur de CORRA'!$A$4:$B$68,2,0)</f>
        <v>0.23</v>
      </c>
      <c r="C62" s="3">
        <f t="shared" si="0"/>
        <v>2.3E-3</v>
      </c>
      <c r="D62" s="4">
        <f t="shared" si="2"/>
        <v>3</v>
      </c>
      <c r="E62" s="3">
        <f t="shared" si="1"/>
        <v>1.000018904109589</v>
      </c>
      <c r="F62" s="8">
        <f t="shared" si="3"/>
        <v>1.0005889364874871</v>
      </c>
    </row>
    <row r="63" spans="1:7" ht="15" customHeight="1" x14ac:dyDescent="0.25">
      <c r="A63" s="7">
        <v>44088</v>
      </c>
      <c r="B63" s="3">
        <f>VLOOKUP(A63,'valeur de CORRA'!$A$4:$B$68,2,0)</f>
        <v>0.23</v>
      </c>
      <c r="C63" s="3">
        <f t="shared" si="0"/>
        <v>2.3E-3</v>
      </c>
      <c r="D63" s="4">
        <f t="shared" si="2"/>
        <v>1</v>
      </c>
      <c r="E63" s="3">
        <f t="shared" si="1"/>
        <v>1.000006301369863</v>
      </c>
      <c r="F63" s="8">
        <f t="shared" si="3"/>
        <v>1.0005952415684567</v>
      </c>
    </row>
    <row r="64" spans="1:7" ht="15" customHeight="1" thickBot="1" x14ac:dyDescent="0.3">
      <c r="A64" s="13">
        <v>44089</v>
      </c>
      <c r="B64" s="9">
        <f>VLOOKUP(A64,'valeur de CORRA'!$A$4:$B$68,2,0)</f>
        <v>0.25</v>
      </c>
      <c r="C64" s="9">
        <f t="shared" si="0"/>
        <v>2.5000000000000001E-3</v>
      </c>
      <c r="D64" s="14">
        <v>1</v>
      </c>
      <c r="E64" s="9">
        <f t="shared" si="1"/>
        <v>1.0000068493150684</v>
      </c>
      <c r="F64" s="10">
        <f t="shared" si="3"/>
        <v>1.0006020949605221</v>
      </c>
      <c r="G64" s="15" t="s">
        <v>14</v>
      </c>
    </row>
    <row r="65" spans="1:7" x14ac:dyDescent="0.25">
      <c r="B65" s="30" t="s">
        <v>9</v>
      </c>
      <c r="C65" s="31"/>
      <c r="D65" s="2">
        <f>SUM(D3:D64)</f>
        <v>91</v>
      </c>
      <c r="E65" s="11" t="s">
        <v>10</v>
      </c>
      <c r="F65" s="23">
        <f>ROUND(((365/D65)*((F64-1)*100)),3)</f>
        <v>0.24099999999999999</v>
      </c>
    </row>
    <row r="66" spans="1:7" x14ac:dyDescent="0.25">
      <c r="E66" s="12" t="s">
        <v>11</v>
      </c>
      <c r="F66" s="18">
        <f>100-F65</f>
        <v>99.759</v>
      </c>
    </row>
    <row r="68" spans="1:7" ht="158.25" customHeight="1" x14ac:dyDescent="0.25">
      <c r="A68" s="32" t="s">
        <v>12</v>
      </c>
      <c r="B68" s="32"/>
      <c r="C68" s="32"/>
      <c r="D68" s="32"/>
      <c r="E68" s="32"/>
      <c r="F68" s="32"/>
      <c r="G68" s="16"/>
    </row>
    <row r="69" spans="1:7" x14ac:dyDescent="0.25">
      <c r="A69" s="19"/>
      <c r="B69" s="19"/>
      <c r="C69" s="19"/>
      <c r="D69" s="19"/>
      <c r="E69" s="19"/>
      <c r="F69" s="19"/>
      <c r="G69" s="19"/>
    </row>
    <row r="70" spans="1:7" ht="84" customHeight="1" x14ac:dyDescent="0.25">
      <c r="A70" s="33" t="s">
        <v>13</v>
      </c>
      <c r="B70" s="33"/>
      <c r="C70" s="33"/>
      <c r="D70" s="33"/>
      <c r="E70" s="33"/>
      <c r="F70" s="33"/>
      <c r="G70" s="17"/>
    </row>
    <row r="74" spans="1:7" x14ac:dyDescent="0.25">
      <c r="E74" s="20"/>
    </row>
    <row r="75" spans="1:7" x14ac:dyDescent="0.25">
      <c r="E75" s="20"/>
    </row>
  </sheetData>
  <mergeCells count="4">
    <mergeCell ref="A1:F1"/>
    <mergeCell ref="B65:C65"/>
    <mergeCell ref="A68:F68"/>
    <mergeCell ref="A70:F7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workbookViewId="0">
      <selection activeCell="B69" sqref="B69"/>
    </sheetView>
  </sheetViews>
  <sheetFormatPr defaultRowHeight="15" x14ac:dyDescent="0.25"/>
  <cols>
    <col min="1" max="1" width="49.42578125" customWidth="1"/>
    <col min="2" max="2" width="53.5703125" customWidth="1"/>
    <col min="3" max="3" width="21.5703125" customWidth="1"/>
  </cols>
  <sheetData>
    <row r="1" spans="1:2" x14ac:dyDescent="0.25">
      <c r="A1" t="s">
        <v>16</v>
      </c>
    </row>
    <row r="3" spans="1:2" x14ac:dyDescent="0.25">
      <c r="A3" s="1" t="s">
        <v>0</v>
      </c>
      <c r="B3" s="1" t="s">
        <v>2</v>
      </c>
    </row>
    <row r="4" spans="1:2" x14ac:dyDescent="0.25">
      <c r="A4" s="21">
        <v>43999</v>
      </c>
      <c r="B4" s="1">
        <v>0.24</v>
      </c>
    </row>
    <row r="5" spans="1:2" x14ac:dyDescent="0.25">
      <c r="A5" s="21">
        <v>44000</v>
      </c>
      <c r="B5" s="1">
        <v>0.23</v>
      </c>
    </row>
    <row r="6" spans="1:2" x14ac:dyDescent="0.25">
      <c r="A6" s="21">
        <v>44001</v>
      </c>
      <c r="B6" s="1">
        <v>0.25</v>
      </c>
    </row>
    <row r="7" spans="1:2" x14ac:dyDescent="0.25">
      <c r="A7" s="21">
        <v>44004</v>
      </c>
      <c r="B7" s="1">
        <v>0.25</v>
      </c>
    </row>
    <row r="8" spans="1:2" x14ac:dyDescent="0.25">
      <c r="A8" s="21">
        <v>44005</v>
      </c>
      <c r="B8" s="1">
        <v>0.25</v>
      </c>
    </row>
    <row r="9" spans="1:2" x14ac:dyDescent="0.25">
      <c r="A9" s="21">
        <v>44006</v>
      </c>
      <c r="B9" s="1">
        <v>0.25</v>
      </c>
    </row>
    <row r="10" spans="1:2" x14ac:dyDescent="0.25">
      <c r="A10" s="21">
        <v>44007</v>
      </c>
      <c r="B10" s="1">
        <v>0.25</v>
      </c>
    </row>
    <row r="11" spans="1:2" x14ac:dyDescent="0.25">
      <c r="A11" s="21">
        <v>44008</v>
      </c>
      <c r="B11" s="1">
        <v>0.25</v>
      </c>
    </row>
    <row r="12" spans="1:2" x14ac:dyDescent="0.25">
      <c r="A12" s="21">
        <v>44011</v>
      </c>
      <c r="B12" s="1">
        <v>0.25</v>
      </c>
    </row>
    <row r="13" spans="1:2" x14ac:dyDescent="0.25">
      <c r="A13" s="21">
        <v>44012</v>
      </c>
      <c r="B13" s="1">
        <v>0.25</v>
      </c>
    </row>
    <row r="14" spans="1:2" x14ac:dyDescent="0.25">
      <c r="A14" s="21">
        <v>44013</v>
      </c>
      <c r="B14" s="1" t="s">
        <v>3</v>
      </c>
    </row>
    <row r="15" spans="1:2" x14ac:dyDescent="0.25">
      <c r="A15" s="21">
        <v>44014</v>
      </c>
      <c r="B15" s="1">
        <v>0.25</v>
      </c>
    </row>
    <row r="16" spans="1:2" x14ac:dyDescent="0.25">
      <c r="A16" s="21">
        <v>44015</v>
      </c>
      <c r="B16" s="1">
        <v>0.22</v>
      </c>
    </row>
    <row r="17" spans="1:2" x14ac:dyDescent="0.25">
      <c r="A17" s="21">
        <v>44018</v>
      </c>
      <c r="B17" s="1">
        <v>0.22</v>
      </c>
    </row>
    <row r="18" spans="1:2" x14ac:dyDescent="0.25">
      <c r="A18" s="21">
        <v>44019</v>
      </c>
      <c r="B18" s="1">
        <v>0.25</v>
      </c>
    </row>
    <row r="19" spans="1:2" x14ac:dyDescent="0.25">
      <c r="A19" s="21">
        <v>44020</v>
      </c>
      <c r="B19" s="1">
        <v>0.25</v>
      </c>
    </row>
    <row r="20" spans="1:2" x14ac:dyDescent="0.25">
      <c r="A20" s="21">
        <v>44021</v>
      </c>
      <c r="B20" s="1">
        <v>0.25</v>
      </c>
    </row>
    <row r="21" spans="1:2" x14ac:dyDescent="0.25">
      <c r="A21" s="21">
        <v>44022</v>
      </c>
      <c r="B21" s="1">
        <v>0.25</v>
      </c>
    </row>
    <row r="22" spans="1:2" x14ac:dyDescent="0.25">
      <c r="A22" s="21">
        <v>44025</v>
      </c>
      <c r="B22" s="1">
        <v>0.23</v>
      </c>
    </row>
    <row r="23" spans="1:2" x14ac:dyDescent="0.25">
      <c r="A23" s="21">
        <v>44026</v>
      </c>
      <c r="B23" s="1">
        <v>0.25</v>
      </c>
    </row>
    <row r="24" spans="1:2" x14ac:dyDescent="0.25">
      <c r="A24" s="21">
        <v>44027</v>
      </c>
      <c r="B24" s="1">
        <v>0.25</v>
      </c>
    </row>
    <row r="25" spans="1:2" x14ac:dyDescent="0.25">
      <c r="A25" s="21">
        <v>44028</v>
      </c>
      <c r="B25" s="1">
        <v>0.25</v>
      </c>
    </row>
    <row r="26" spans="1:2" x14ac:dyDescent="0.25">
      <c r="A26" s="21">
        <v>44029</v>
      </c>
      <c r="B26" s="1">
        <v>0.25</v>
      </c>
    </row>
    <row r="27" spans="1:2" x14ac:dyDescent="0.25">
      <c r="A27" s="21">
        <v>44032</v>
      </c>
      <c r="B27" s="1">
        <v>0.25</v>
      </c>
    </row>
    <row r="28" spans="1:2" x14ac:dyDescent="0.25">
      <c r="A28" s="21">
        <v>44033</v>
      </c>
      <c r="B28" s="1">
        <v>0.25</v>
      </c>
    </row>
    <row r="29" spans="1:2" x14ac:dyDescent="0.25">
      <c r="A29" s="21">
        <v>44034</v>
      </c>
      <c r="B29" s="1">
        <v>0.25</v>
      </c>
    </row>
    <row r="30" spans="1:2" x14ac:dyDescent="0.25">
      <c r="A30" s="21">
        <v>44035</v>
      </c>
      <c r="B30" s="1">
        <v>0.25</v>
      </c>
    </row>
    <row r="31" spans="1:2" x14ac:dyDescent="0.25">
      <c r="A31" s="21">
        <v>44036</v>
      </c>
      <c r="B31" s="1">
        <v>0.25</v>
      </c>
    </row>
    <row r="32" spans="1:2" x14ac:dyDescent="0.25">
      <c r="A32" s="21">
        <v>44039</v>
      </c>
      <c r="B32" s="1">
        <v>0.25</v>
      </c>
    </row>
    <row r="33" spans="1:2" x14ac:dyDescent="0.25">
      <c r="A33" s="21">
        <v>44040</v>
      </c>
      <c r="B33" s="1">
        <v>0.25</v>
      </c>
    </row>
    <row r="34" spans="1:2" x14ac:dyDescent="0.25">
      <c r="A34" s="21">
        <v>44041</v>
      </c>
      <c r="B34" s="1">
        <v>0.23</v>
      </c>
    </row>
    <row r="35" spans="1:2" x14ac:dyDescent="0.25">
      <c r="A35" s="21">
        <v>44042</v>
      </c>
      <c r="B35" s="1">
        <v>0.23</v>
      </c>
    </row>
    <row r="36" spans="1:2" x14ac:dyDescent="0.25">
      <c r="A36" s="21">
        <v>44043</v>
      </c>
      <c r="B36" s="1">
        <v>0.25</v>
      </c>
    </row>
    <row r="37" spans="1:2" x14ac:dyDescent="0.25">
      <c r="A37" s="21">
        <v>44046</v>
      </c>
      <c r="B37" s="1" t="s">
        <v>3</v>
      </c>
    </row>
    <row r="38" spans="1:2" x14ac:dyDescent="0.25">
      <c r="A38" s="21">
        <v>44047</v>
      </c>
      <c r="B38" s="1">
        <v>0.23</v>
      </c>
    </row>
    <row r="39" spans="1:2" x14ac:dyDescent="0.25">
      <c r="A39" s="21">
        <v>44048</v>
      </c>
      <c r="B39" s="1">
        <v>0.23</v>
      </c>
    </row>
    <row r="40" spans="1:2" x14ac:dyDescent="0.25">
      <c r="A40" s="21">
        <v>44049</v>
      </c>
      <c r="B40" s="1">
        <v>0.25</v>
      </c>
    </row>
    <row r="41" spans="1:2" x14ac:dyDescent="0.25">
      <c r="A41" s="21">
        <v>44050</v>
      </c>
      <c r="B41" s="1">
        <v>0.23</v>
      </c>
    </row>
    <row r="42" spans="1:2" x14ac:dyDescent="0.25">
      <c r="A42" s="21">
        <v>44053</v>
      </c>
      <c r="B42" s="1">
        <v>0.25</v>
      </c>
    </row>
    <row r="43" spans="1:2" x14ac:dyDescent="0.25">
      <c r="A43" s="21">
        <v>44054</v>
      </c>
      <c r="B43" s="1">
        <v>0.23</v>
      </c>
    </row>
    <row r="44" spans="1:2" x14ac:dyDescent="0.25">
      <c r="A44" s="21">
        <v>44055</v>
      </c>
      <c r="B44" s="1">
        <v>0.23</v>
      </c>
    </row>
    <row r="45" spans="1:2" x14ac:dyDescent="0.25">
      <c r="A45" s="21">
        <v>44056</v>
      </c>
      <c r="B45" s="1">
        <v>0.23</v>
      </c>
    </row>
    <row r="46" spans="1:2" x14ac:dyDescent="0.25">
      <c r="A46" s="21">
        <v>44057</v>
      </c>
      <c r="B46" s="1">
        <v>0.23</v>
      </c>
    </row>
    <row r="47" spans="1:2" x14ac:dyDescent="0.25">
      <c r="A47" s="21">
        <v>44060</v>
      </c>
      <c r="B47" s="1">
        <v>0.23</v>
      </c>
    </row>
    <row r="48" spans="1:2" x14ac:dyDescent="0.25">
      <c r="A48" s="21">
        <v>44061</v>
      </c>
      <c r="B48" s="1">
        <v>0.23</v>
      </c>
    </row>
    <row r="49" spans="1:2" x14ac:dyDescent="0.25">
      <c r="A49" s="21">
        <v>44062</v>
      </c>
      <c r="B49" s="1">
        <v>0.25</v>
      </c>
    </row>
    <row r="50" spans="1:2" x14ac:dyDescent="0.25">
      <c r="A50" s="21">
        <v>44063</v>
      </c>
      <c r="B50" s="1">
        <v>0.23</v>
      </c>
    </row>
    <row r="51" spans="1:2" x14ac:dyDescent="0.25">
      <c r="A51" s="21">
        <v>44064</v>
      </c>
      <c r="B51" s="1">
        <v>0.23</v>
      </c>
    </row>
    <row r="52" spans="1:2" x14ac:dyDescent="0.25">
      <c r="A52" s="21">
        <v>44067</v>
      </c>
      <c r="B52" s="1">
        <v>0.23</v>
      </c>
    </row>
    <row r="53" spans="1:2" x14ac:dyDescent="0.25">
      <c r="A53" s="21">
        <v>44068</v>
      </c>
      <c r="B53" s="1">
        <v>0.23</v>
      </c>
    </row>
    <row r="54" spans="1:2" x14ac:dyDescent="0.25">
      <c r="A54" s="21">
        <v>44069</v>
      </c>
      <c r="B54" s="1">
        <v>0.23</v>
      </c>
    </row>
    <row r="55" spans="1:2" x14ac:dyDescent="0.25">
      <c r="A55" s="21">
        <v>44070</v>
      </c>
      <c r="B55" s="1">
        <v>0.25</v>
      </c>
    </row>
    <row r="56" spans="1:2" x14ac:dyDescent="0.25">
      <c r="A56" s="21">
        <v>44071</v>
      </c>
      <c r="B56" s="1">
        <v>0.25</v>
      </c>
    </row>
    <row r="57" spans="1:2" x14ac:dyDescent="0.25">
      <c r="A57" s="21">
        <v>44074</v>
      </c>
      <c r="B57" s="1">
        <v>0.25</v>
      </c>
    </row>
    <row r="58" spans="1:2" x14ac:dyDescent="0.25">
      <c r="A58" s="21">
        <v>44075</v>
      </c>
      <c r="B58" s="1">
        <v>0.24</v>
      </c>
    </row>
    <row r="59" spans="1:2" x14ac:dyDescent="0.25">
      <c r="A59" s="21">
        <v>44076</v>
      </c>
      <c r="B59" s="1">
        <v>0.25</v>
      </c>
    </row>
    <row r="60" spans="1:2" x14ac:dyDescent="0.25">
      <c r="A60" s="21">
        <v>44077</v>
      </c>
      <c r="B60" s="1">
        <v>0.23</v>
      </c>
    </row>
    <row r="61" spans="1:2" x14ac:dyDescent="0.25">
      <c r="A61" s="21">
        <v>44078</v>
      </c>
      <c r="B61" s="1">
        <v>0.25</v>
      </c>
    </row>
    <row r="62" spans="1:2" x14ac:dyDescent="0.25">
      <c r="A62" s="21">
        <v>44081</v>
      </c>
      <c r="B62" s="1" t="s">
        <v>3</v>
      </c>
    </row>
    <row r="63" spans="1:2" x14ac:dyDescent="0.25">
      <c r="A63" s="21">
        <v>44082</v>
      </c>
      <c r="B63" s="1">
        <v>0.23</v>
      </c>
    </row>
    <row r="64" spans="1:2" x14ac:dyDescent="0.25">
      <c r="A64" s="21">
        <v>44083</v>
      </c>
      <c r="B64" s="1">
        <v>0.23</v>
      </c>
    </row>
    <row r="65" spans="1:2" x14ac:dyDescent="0.25">
      <c r="A65" s="21">
        <v>44084</v>
      </c>
      <c r="B65" s="1">
        <v>0.23</v>
      </c>
    </row>
    <row r="66" spans="1:2" x14ac:dyDescent="0.25">
      <c r="A66" s="21">
        <v>44085</v>
      </c>
      <c r="B66" s="1">
        <v>0.23</v>
      </c>
    </row>
    <row r="67" spans="1:2" x14ac:dyDescent="0.25">
      <c r="A67" s="21">
        <v>44088</v>
      </c>
      <c r="B67" s="1">
        <v>0.23</v>
      </c>
    </row>
    <row r="68" spans="1:2" x14ac:dyDescent="0.25">
      <c r="A68" s="21">
        <v>44089</v>
      </c>
      <c r="B68" s="1">
        <v>0.25</v>
      </c>
    </row>
    <row r="69" spans="1:2" x14ac:dyDescent="0.25">
      <c r="B69"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3MCORRA_JUNE2020</vt:lpstr>
      <vt:lpstr>valeur de CORRA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Timberlake, Bobby</dc:creator>
  <cp:lastModifiedBy>Alexandre Prince</cp:lastModifiedBy>
  <dcterms:created xsi:type="dcterms:W3CDTF">2018-09-19T17:18:48Z</dcterms:created>
  <dcterms:modified xsi:type="dcterms:W3CDTF">2020-09-16T14:39:39Z</dcterms:modified>
</cp:coreProperties>
</file>